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AQ8" i="4" s="1"/>
  <c r="Q6" i="5"/>
  <c r="AI8" i="4" s="1"/>
  <c r="P6" i="5"/>
  <c r="Z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R10" i="4"/>
  <c r="J10" i="4"/>
  <c r="B10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<sst xmlns="http://schemas.openxmlformats.org/spreadsheetml/2006/main" count="217" uniqueCount="107">
  <si>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</si>
  <si>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</si>
  <si>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</si>
  <si>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</si>
  <si>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</si>
  <si>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</si>
  <si>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</si>
  <si>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</si>
  <si>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</si>
  <si>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</si>
  <si>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</si>
  <si>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</si>
  <si>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</si>
  <si>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</si>
  <si>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</si>
  <si>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</si>
  <si>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</si>
  <si>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</si>
  <si>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</si>
  <si>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</si>
  <si>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</si>
  <si>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</si>
  <si>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</si>
  <si>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</si>
  <si>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</si>
  <si>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</si>
  <si>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</si>
  <si>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</si>
  <si>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</si>
  <si>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</si>
  <si>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</si>
  <si>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</si>
  <si>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</si>
  <si>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</si>
  <si>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</si>
  <si>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</si>
  <si>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</si>
  <si>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</si>
  <si>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</si>
  <si>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</si>
  <si>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</si>
  <si>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</si>
  <si>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</si>
  <si>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</si>
  <si>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</si>
  <si>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</si>
  <si>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</si>
  <si>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</si>
  <si>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</si>
  <si>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</si>
  <si>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</si>
  <si>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</si>
  <si>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</si>
  <si>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</si>
  <si>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</si>
  <si>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</si>
  <si>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</si>
  <si>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</si>
  <si>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</si>
  <si>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</si>
  <si>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</si>
  <si>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</si>
  <si>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</si>
  <si>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</si>
  <si>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</si>
  <si>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</si>
  <si>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</si>
  <si>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</si>
  <si>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</si>
  <si>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</si>
  <si>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</si>
  <si>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</si>
  <si>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</si>
  <si>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</si>
  <si>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</si>
  <si>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</si>
  <si>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</si>
  <si>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</si>
  <si>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</si>
  <si>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</si>
  <si>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</si>
  <si>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</si>
  <si>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</si>
  <si>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</si>
  <si>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</si>
  <si>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</si>
  <si>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</si>
  <si>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</si>
  <si>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</si>
  <si>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</si>
  <si>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</si>
  <si>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</si>
  <si>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</si>
  <si>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日高町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</si>
  <si>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</si>
  <si>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</si>
  <si>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</si>
  <si>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</si>
  <si>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</si>
  <si>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</si>
  <si>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</si>
  <si>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</si>
  <si>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</si>
  <si>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</si>
  <si>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25,26年度と近年の節水器具等により、給水収益が予想より伸びず。また、企業会計の見直し等により、経常収支比率が100％以下となった。また、施設利用率が全国平均より高い割に料金回収率も若干低く、今後、料金未納者に対しては、滞納整理等の回数を増やし、漏水調査の実施などで、少しでも経営の改善を図りたい。</t>
    <phoneticPr fontId="4"/>
  </si>
  <si>
    <t>平成30年前半に、当町の基幹管路のほとんどが、40年を経過するが、財政的にも、すぐに耐震管等に布設替するのは、困難であり、今後アセットマネジメント等を活用し、施設のポンプ、機械等及び管路を含めた中長期的な財政計画を立てたうえで、適切な更新を行いたい。</t>
    <phoneticPr fontId="4"/>
  </si>
  <si>
    <t>平成25,26年度と実質、赤字であり、現状の経営状態では、管路等の更新をかなり先送りにしなければならない。今後は財政計画を見直し、更新費用を含めた、健全な運営を目指した適正な水道料金に改定し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</si>
</sst>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2560"/>
        <c:axId val="10992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2560"/>
        <c:axId val="109928832"/>
      </c:lineChart>
      <c:dateAx>
        <c:axId val="10992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28832"/>
        <c:crosses val="autoZero"/>
        <c:auto val="1"/>
        <c:lblOffset val="100"/>
        <c:baseTimeUnit val="years"/>
      </c:dateAx>
      <c:valAx>
        <c:axId val="10992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2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68.3</c:v>
                </c:pt>
                <c:pt idx="1">
                  <c:v>70.98</c:v>
                </c:pt>
                <c:pt idx="2">
                  <c:v>70.56</c:v>
                </c:pt>
                <c:pt idx="3">
                  <c:v>75.84</c:v>
                </c:pt>
                <c:pt idx="4">
                  <c:v>75.849999999999994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0832"/>
        <c:axId val="11446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0832"/>
        <c:axId val="114463488"/>
      </c:lineChart>
      <c:dateAx>
        <c:axId val="1144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63488"/>
        <c:crosses val="autoZero"/>
        <c:auto val="1"/>
        <c:lblOffset val="100"/>
        <c:baseTimeUnit val="years"/>
      </c:dateAx>
      <c:valAx>
        <c:axId val="11446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89.22</c:v>
                </c:pt>
                <c:pt idx="1">
                  <c:v>86.03</c:v>
                </c:pt>
                <c:pt idx="2">
                  <c:v>86.4</c:v>
                </c:pt>
                <c:pt idx="3">
                  <c:v>81.59</c:v>
                </c:pt>
                <c:pt idx="4">
                  <c:v>80.67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9600"/>
        <c:axId val="11449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9600"/>
        <c:axId val="114499968"/>
      </c:lineChart>
      <c:dateAx>
        <c:axId val="11448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99968"/>
        <c:crosses val="autoZero"/>
        <c:auto val="1"/>
        <c:lblOffset val="100"/>
        <c:baseTimeUnit val="years"/>
      </c:dateAx>
      <c:valAx>
        <c:axId val="11449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8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106.21</c:v>
                </c:pt>
                <c:pt idx="1">
                  <c:v>107.24</c:v>
                </c:pt>
                <c:pt idx="2">
                  <c:v>106.76</c:v>
                </c:pt>
                <c:pt idx="3">
                  <c:v>97.1</c:v>
                </c:pt>
                <c:pt idx="4">
                  <c:v>89.84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9040"/>
        <c:axId val="10996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9040"/>
        <c:axId val="109965312"/>
      </c:lineChart>
      <c:dateAx>
        <c:axId val="10995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65312"/>
        <c:crosses val="autoZero"/>
        <c:auto val="1"/>
        <c:lblOffset val="100"/>
        <c:baseTimeUnit val="years"/>
      </c:dateAx>
      <c:valAx>
        <c:axId val="10996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5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15.51</c:v>
                </c:pt>
                <c:pt idx="1">
                  <c:v>18.18</c:v>
                </c:pt>
                <c:pt idx="2">
                  <c:v>20.6</c:v>
                </c:pt>
                <c:pt idx="3">
                  <c:v>22.78</c:v>
                </c:pt>
                <c:pt idx="4">
                  <c:v>48.36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61600"/>
        <c:axId val="1119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1600"/>
        <c:axId val="111963520"/>
      </c:lineChart>
      <c:dateAx>
        <c:axId val="1119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963520"/>
        <c:crosses val="autoZero"/>
        <c:auto val="1"/>
        <c:lblOffset val="100"/>
        <c:baseTimeUnit val="years"/>
      </c:dateAx>
      <c:valAx>
        <c:axId val="1119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9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4.59</c:v>
                </c:pt>
                <c:pt idx="4" formatCode="#,##0.00;&quot;△&quot;#,##0.00;&quot;-&quot;">
                  <c:v>8.7200000000000006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0384"/>
        <c:axId val="1131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0384"/>
        <c:axId val="113122304"/>
      </c:lineChart>
      <c:dateAx>
        <c:axId val="1131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22304"/>
        <c:crosses val="autoZero"/>
        <c:auto val="1"/>
        <c:lblOffset val="100"/>
        <c:baseTimeUnit val="years"/>
      </c:dateAx>
      <c:valAx>
        <c:axId val="1131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6976"/>
        <c:axId val="11317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6976"/>
        <c:axId val="113173248"/>
      </c:lineChart>
      <c:dateAx>
        <c:axId val="11316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73248"/>
        <c:crosses val="autoZero"/>
        <c:auto val="1"/>
        <c:lblOffset val="100"/>
        <c:baseTimeUnit val="years"/>
      </c:dateAx>
      <c:valAx>
        <c:axId val="113173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6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1611.82</c:v>
                </c:pt>
                <c:pt idx="1">
                  <c:v>21683.43</c:v>
                </c:pt>
                <c:pt idx="2">
                  <c:v>1659.93</c:v>
                </c:pt>
                <c:pt idx="3">
                  <c:v>725.48</c:v>
                </c:pt>
                <c:pt idx="4">
                  <c:v>505.99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06400"/>
        <c:axId val="11320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6400"/>
        <c:axId val="113208320"/>
      </c:lineChart>
      <c:dateAx>
        <c:axId val="11320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08320"/>
        <c:crosses val="autoZero"/>
        <c:auto val="1"/>
        <c:lblOffset val="100"/>
        <c:baseTimeUnit val="years"/>
      </c:dateAx>
      <c:valAx>
        <c:axId val="113208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2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597.48</c:v>
                </c:pt>
                <c:pt idx="1">
                  <c:v>564.9</c:v>
                </c:pt>
                <c:pt idx="2">
                  <c:v>538.12</c:v>
                </c:pt>
                <c:pt idx="3">
                  <c:v>524.12</c:v>
                </c:pt>
                <c:pt idx="4">
                  <c:v>512.66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38400"/>
        <c:axId val="11324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8400"/>
        <c:axId val="113240320"/>
      </c:lineChart>
      <c:dateAx>
        <c:axId val="11323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40320"/>
        <c:crosses val="autoZero"/>
        <c:auto val="1"/>
        <c:lblOffset val="100"/>
        <c:baseTimeUnit val="years"/>
      </c:dateAx>
      <c:valAx>
        <c:axId val="11324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23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95.64</c:v>
                </c:pt>
                <c:pt idx="1">
                  <c:v>96.66</c:v>
                </c:pt>
                <c:pt idx="2">
                  <c:v>95.78</c:v>
                </c:pt>
                <c:pt idx="3">
                  <c:v>87.91</c:v>
                </c:pt>
                <c:pt idx="4">
                  <c:v>80.48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5744"/>
        <c:axId val="1143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5744"/>
        <c:axId val="114337664"/>
      </c:lineChart>
      <c:dateAx>
        <c:axId val="1143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7664"/>
        <c:crosses val="autoZero"/>
        <c:auto val="1"/>
        <c:lblOffset val="100"/>
        <c:baseTimeUnit val="years"/>
      </c:dateAx>
      <c:valAx>
        <c:axId val="1143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3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232.9</c:v>
                </c:pt>
                <c:pt idx="1">
                  <c:v>231.79</c:v>
                </c:pt>
                <c:pt idx="2">
                  <c:v>234.99</c:v>
                </c:pt>
                <c:pt idx="3">
                  <c:v>257.12</c:v>
                </c:pt>
                <c:pt idx="4">
                  <c:v>279.77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59296"/>
        <c:axId val="11442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9296"/>
        <c:axId val="114427008"/>
      </c:lineChart>
      <c:dateAx>
        <c:axId val="11435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27008"/>
        <c:crosses val="autoZero"/>
        <c:auto val="1"/>
        <c:lblOffset val="100"/>
        <c:baseTimeUnit val="years"/>
      </c:dateAx>
      <c:valAx>
        <c:axId val="11442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5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和歌山県　日高町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7905</v>
      </c>
      <c r="AJ8" s="75"/>
      <c r="AK8" s="75"/>
      <c r="AL8" s="75"/>
      <c r="AM8" s="75"/>
      <c r="AN8" s="75"/>
      <c r="AO8" s="75"/>
      <c r="AP8" s="76"/>
      <c r="AQ8" s="57">
        <f>データ!R6</f>
        <v>46.4</v>
      </c>
      <c r="AR8" s="57"/>
      <c r="AS8" s="57"/>
      <c r="AT8" s="57"/>
      <c r="AU8" s="57"/>
      <c r="AV8" s="57"/>
      <c r="AW8" s="57"/>
      <c r="AX8" s="57"/>
      <c r="AY8" s="57">
        <f>データ!S6</f>
        <v>170.37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52.77</v>
      </c>
      <c r="K10" s="57"/>
      <c r="L10" s="57"/>
      <c r="M10" s="57"/>
      <c r="N10" s="57"/>
      <c r="O10" s="57"/>
      <c r="P10" s="57"/>
      <c r="Q10" s="57"/>
      <c r="R10" s="57">
        <f>データ!O6</f>
        <v>99.85</v>
      </c>
      <c r="S10" s="57"/>
      <c r="T10" s="57"/>
      <c r="U10" s="57"/>
      <c r="V10" s="57"/>
      <c r="W10" s="57"/>
      <c r="X10" s="57"/>
      <c r="Y10" s="57"/>
      <c r="Z10" s="65">
        <f>データ!P6</f>
        <v>3641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7878</v>
      </c>
      <c r="AJ10" s="65"/>
      <c r="AK10" s="65"/>
      <c r="AL10" s="65"/>
      <c r="AM10" s="65"/>
      <c r="AN10" s="65"/>
      <c r="AO10" s="65"/>
      <c r="AP10" s="65"/>
      <c r="AQ10" s="57">
        <f>データ!U6</f>
        <v>46.19</v>
      </c>
      <c r="AR10" s="57"/>
      <c r="AS10" s="57"/>
      <c r="AT10" s="57"/>
      <c r="AU10" s="57"/>
      <c r="AV10" s="57"/>
      <c r="AW10" s="57"/>
      <c r="AX10" s="57"/>
      <c r="AY10" s="57">
        <f>データ!V6</f>
        <v>170.56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303828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和歌山県　日高町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52.77</v>
      </c>
      <c r="O6" s="32">
        <f t="shared" si="3"/>
        <v>99.85</v>
      </c>
      <c r="P6" s="32">
        <f t="shared" si="3"/>
        <v>3641</v>
      </c>
      <c r="Q6" s="32">
        <f t="shared" si="3"/>
        <v>7905</v>
      </c>
      <c r="R6" s="32">
        <f t="shared" si="3"/>
        <v>46.4</v>
      </c>
      <c r="S6" s="32">
        <f t="shared" si="3"/>
        <v>170.37</v>
      </c>
      <c r="T6" s="32">
        <f t="shared" si="3"/>
        <v>7878</v>
      </c>
      <c r="U6" s="32">
        <f t="shared" si="3"/>
        <v>46.19</v>
      </c>
      <c r="V6" s="32">
        <f t="shared" si="3"/>
        <v>170.56</v>
      </c>
      <c r="W6" s="33">
        <f>IF(W7="",NA(),W7)</f>
        <v>106.21</v>
      </c>
      <c r="X6" s="33">
        <f t="shared" ref="X6:AF6" si="4">IF(X7="",NA(),X7)</f>
        <v>107.24</v>
      </c>
      <c r="Y6" s="33">
        <f t="shared" si="4"/>
        <v>106.76</v>
      </c>
      <c r="Z6" s="33">
        <f t="shared" si="4"/>
        <v>97.1</v>
      </c>
      <c r="AA6" s="33">
        <f t="shared" si="4"/>
        <v>89.84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1611.82</v>
      </c>
      <c r="AT6" s="33">
        <f t="shared" ref="AT6:BB6" si="6">IF(AT7="",NA(),AT7)</f>
        <v>21683.43</v>
      </c>
      <c r="AU6" s="33">
        <f t="shared" si="6"/>
        <v>1659.93</v>
      </c>
      <c r="AV6" s="33">
        <f t="shared" si="6"/>
        <v>725.48</v>
      </c>
      <c r="AW6" s="33">
        <f t="shared" si="6"/>
        <v>505.99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597.48</v>
      </c>
      <c r="BE6" s="33">
        <f t="shared" ref="BE6:BM6" si="7">IF(BE7="",NA(),BE7)</f>
        <v>564.9</v>
      </c>
      <c r="BF6" s="33">
        <f t="shared" si="7"/>
        <v>538.12</v>
      </c>
      <c r="BG6" s="33">
        <f t="shared" si="7"/>
        <v>524.12</v>
      </c>
      <c r="BH6" s="33">
        <f t="shared" si="7"/>
        <v>512.66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95.64</v>
      </c>
      <c r="BP6" s="33">
        <f t="shared" ref="BP6:BX6" si="8">IF(BP7="",NA(),BP7)</f>
        <v>96.66</v>
      </c>
      <c r="BQ6" s="33">
        <f t="shared" si="8"/>
        <v>95.78</v>
      </c>
      <c r="BR6" s="33">
        <f t="shared" si="8"/>
        <v>87.91</v>
      </c>
      <c r="BS6" s="33">
        <f t="shared" si="8"/>
        <v>80.48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232.9</v>
      </c>
      <c r="CA6" s="33">
        <f t="shared" ref="CA6:CI6" si="9">IF(CA7="",NA(),CA7)</f>
        <v>231.79</v>
      </c>
      <c r="CB6" s="33">
        <f t="shared" si="9"/>
        <v>234.99</v>
      </c>
      <c r="CC6" s="33">
        <f t="shared" si="9"/>
        <v>257.12</v>
      </c>
      <c r="CD6" s="33">
        <f t="shared" si="9"/>
        <v>279.77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68.3</v>
      </c>
      <c r="CL6" s="33">
        <f t="shared" ref="CL6:CT6" si="10">IF(CL7="",NA(),CL7)</f>
        <v>70.98</v>
      </c>
      <c r="CM6" s="33">
        <f t="shared" si="10"/>
        <v>70.56</v>
      </c>
      <c r="CN6" s="33">
        <f t="shared" si="10"/>
        <v>75.84</v>
      </c>
      <c r="CO6" s="33">
        <f t="shared" si="10"/>
        <v>75.849999999999994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89.22</v>
      </c>
      <c r="CW6" s="33">
        <f t="shared" ref="CW6:DE6" si="11">IF(CW7="",NA(),CW7)</f>
        <v>86.03</v>
      </c>
      <c r="CX6" s="33">
        <f t="shared" si="11"/>
        <v>86.4</v>
      </c>
      <c r="CY6" s="33">
        <f t="shared" si="11"/>
        <v>81.59</v>
      </c>
      <c r="CZ6" s="33">
        <f t="shared" si="11"/>
        <v>80.67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15.51</v>
      </c>
      <c r="DH6" s="33">
        <f t="shared" ref="DH6:DP6" si="12">IF(DH7="",NA(),DH7)</f>
        <v>18.18</v>
      </c>
      <c r="DI6" s="33">
        <f t="shared" si="12"/>
        <v>20.6</v>
      </c>
      <c r="DJ6" s="33">
        <f t="shared" si="12"/>
        <v>22.78</v>
      </c>
      <c r="DK6" s="33">
        <f t="shared" si="12"/>
        <v>48.36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3">
        <f t="shared" si="13"/>
        <v>4.59</v>
      </c>
      <c r="DV6" s="33">
        <f t="shared" si="13"/>
        <v>8.7200000000000006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0.16</v>
      </c>
      <c r="ED6" s="33">
        <f t="shared" ref="ED6:EL6" si="14">IF(ED7="",NA(),ED7)</f>
        <v>7.0000000000000007E-2</v>
      </c>
      <c r="EE6" s="33">
        <f t="shared" si="14"/>
        <v>0.06</v>
      </c>
      <c r="EF6" s="33">
        <f t="shared" si="14"/>
        <v>0.04</v>
      </c>
      <c r="EG6" s="33">
        <f t="shared" si="14"/>
        <v>0.08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303828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52.77</v>
      </c>
      <c r="O7" s="36">
        <v>99.85</v>
      </c>
      <c r="P7" s="36">
        <v>3641</v>
      </c>
      <c r="Q7" s="36">
        <v>7905</v>
      </c>
      <c r="R7" s="36">
        <v>46.4</v>
      </c>
      <c r="S7" s="36">
        <v>170.37</v>
      </c>
      <c r="T7" s="36">
        <v>7878</v>
      </c>
      <c r="U7" s="36">
        <v>46.19</v>
      </c>
      <c r="V7" s="36">
        <v>170.56</v>
      </c>
      <c r="W7" s="36">
        <v>106.21</v>
      </c>
      <c r="X7" s="36">
        <v>107.24</v>
      </c>
      <c r="Y7" s="36">
        <v>106.76</v>
      </c>
      <c r="Z7" s="36">
        <v>97.1</v>
      </c>
      <c r="AA7" s="36">
        <v>89.84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1611.82</v>
      </c>
      <c r="AT7" s="36">
        <v>21683.43</v>
      </c>
      <c r="AU7" s="36">
        <v>1659.93</v>
      </c>
      <c r="AV7" s="36">
        <v>725.48</v>
      </c>
      <c r="AW7" s="36">
        <v>505.99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597.48</v>
      </c>
      <c r="BE7" s="36">
        <v>564.9</v>
      </c>
      <c r="BF7" s="36">
        <v>538.12</v>
      </c>
      <c r="BG7" s="36">
        <v>524.12</v>
      </c>
      <c r="BH7" s="36">
        <v>512.66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95.64</v>
      </c>
      <c r="BP7" s="36">
        <v>96.66</v>
      </c>
      <c r="BQ7" s="36">
        <v>95.78</v>
      </c>
      <c r="BR7" s="36">
        <v>87.91</v>
      </c>
      <c r="BS7" s="36">
        <v>80.48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232.9</v>
      </c>
      <c r="CA7" s="36">
        <v>231.79</v>
      </c>
      <c r="CB7" s="36">
        <v>234.99</v>
      </c>
      <c r="CC7" s="36">
        <v>257.12</v>
      </c>
      <c r="CD7" s="36">
        <v>279.77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68.3</v>
      </c>
      <c r="CL7" s="36">
        <v>70.98</v>
      </c>
      <c r="CM7" s="36">
        <v>70.56</v>
      </c>
      <c r="CN7" s="36">
        <v>75.84</v>
      </c>
      <c r="CO7" s="36">
        <v>75.849999999999994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89.22</v>
      </c>
      <c r="CW7" s="36">
        <v>86.03</v>
      </c>
      <c r="CX7" s="36">
        <v>86.4</v>
      </c>
      <c r="CY7" s="36">
        <v>81.59</v>
      </c>
      <c r="CZ7" s="36">
        <v>80.67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15.51</v>
      </c>
      <c r="DH7" s="36">
        <v>18.18</v>
      </c>
      <c r="DI7" s="36">
        <v>20.6</v>
      </c>
      <c r="DJ7" s="36">
        <v>22.78</v>
      </c>
      <c r="DK7" s="36">
        <v>48.36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4.59</v>
      </c>
      <c r="DV7" s="36">
        <v>8.7200000000000006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0.16</v>
      </c>
      <c r="ED7" s="36">
        <v>7.0000000000000007E-2</v>
      </c>
      <c r="EE7" s="36">
        <v>0.06</v>
      </c>
      <c r="EF7" s="36">
        <v>0.04</v>
      </c>
      <c r="EG7" s="36">
        <v>0.08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H27005</cp:lastModifiedBy>
  <dcterms:created xsi:type="dcterms:W3CDTF">2016-02-03T07:25:50Z</dcterms:created>
  <dcterms:modified xsi:type="dcterms:W3CDTF">2016-02-19T00:26:50Z</dcterms:modified>
  <cp:category/>
</cp:coreProperties>
</file>