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HDK4-071\Desktop\総務から調査\公営企業に係る経営比較分析表\経営比較分析(R4)\18_日高町\"/>
    </mc:Choice>
  </mc:AlternateContent>
  <xr:revisionPtr revIDLastSave="0" documentId="13_ncr:1_{197EA1B0-B01C-4508-A3DA-85E25CBF542F}" xr6:coauthVersionLast="36" xr6:coauthVersionMax="36" xr10:uidLastSave="{00000000-0000-0000-0000-000000000000}"/>
  <workbookProtection workbookAlgorithmName="SHA-512" workbookHashValue="Hiae8fvJa7IdcgXKM5Qjz35cLcxLZSqKO07fm+htlbovyjQBKZdBzbqfqtDw+dh27mQbrdgfoQoouUhuYwE4tw==" workbookSaltValue="/XfSWLRaAB5rChJIatBgw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F85" i="4"/>
  <c r="BB10" i="4"/>
  <c r="AL10" i="4"/>
  <c r="W10" i="4"/>
  <c r="I10" i="4"/>
  <c r="BB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<sst xmlns="http://schemas.openxmlformats.org/spreadsheetml/2006/main" count="228" uniqueCount="114">
  <si>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</si>
  <si>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</si>
  <si>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</si>
  <si>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</si>
  <si>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</si>
  <si>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</si>
  <si>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</si>
  <si>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</si>
  <si>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</si>
  <si>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</si>
  <si>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</si>
  <si>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</si>
  <si>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</si>
  <si>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</si>
  <si>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</si>
  <si>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</si>
  <si>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</si>
  <si>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</si>
  <si>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</si>
  <si>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</si>
  <si>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</si>
  <si>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</si>
  <si>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</si>
  <si>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</si>
  <si>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</si>
  <si>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</si>
  <si>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</si>
  <si>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</si>
  <si>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</si>
  <si>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</si>
  <si>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</si>
  <si>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</si>
  <si>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</si>
  <si>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</si>
  <si>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</si>
  <si>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</si>
  <si>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</si>
  <si>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</si>
  <si>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</si>
  <si>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</si>
  <si>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</si>
  <si>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</si>
  <si>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</si>
  <si>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</si>
  <si>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</si>
  <si>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</si>
  <si>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</si>
  <si>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</si>
  <si>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</si>
  <si>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</si>
  <si>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</si>
  <si>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</si>
  <si>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</si>
  <si>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</si>
  <si>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</si>
  <si>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</si>
  <si>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</si>
  <si>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</si>
  <si>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</si>
  <si>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</si>
  <si>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</si>
  <si>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</si>
  <si>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</si>
  <si>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</si>
  <si>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</si>
  <si>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</si>
  <si>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</si>
  <si>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</si>
  <si>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</si>
  <si>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</si>
  <si>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</si>
  <si>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</si>
  <si>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</si>
  <si>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</si>
  <si>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</si>
  <si>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</si>
  <si>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</si>
  <si>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</si>
  <si>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</si>
  <si>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</si>
  <si>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</si>
  <si>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</si>
  <si>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</si>
  <si>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</si>
  <si>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</si>
  <si>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</si>
  <si>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</si>
  <si>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</si>
  <si>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</si>
  <si>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</si>
  <si>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</si>
  <si>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</si>
  <si>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</si>
  <si>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</si>
  <si>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</si>
  <si>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</si>
  <si>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</si>
  <si>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</si>
  <si>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</si>
  <si>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</si>
  <si>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</si>
  <si>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</si>
  <si>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</si>
  <si>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</si>
  <si>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</si>
  <si>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</si>
  <si>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</si>
  <si>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</si>
  <si>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</si>
  <si>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</si>
  <si>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</si>
  <si>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現状では、老朽化に伴う管路の更新等を独立採算で運営していくには、料金改定以外に財源の確保は難しいと思われますが、職員による漏水調査の実施や委託料の見直しなど支出の抑制に努めたい。</t>
    <rPh sb="1" eb="3">
      <t>ゲンジョウ</t>
    </rPh>
    <rPh sb="6" eb="8">
      <t>ロウキュウ</t>
    </rPh>
    <rPh sb="8" eb="9">
      <t>カ</t>
    </rPh>
    <rPh sb="10" eb="11">
      <t>トモナ</t>
    </rPh>
    <rPh sb="12" eb="14">
      <t>カンロ</t>
    </rPh>
    <rPh sb="15" eb="17">
      <t>コウシン</t>
    </rPh>
    <rPh sb="17" eb="18">
      <t>トウ</t>
    </rPh>
    <rPh sb="19" eb="21">
      <t>ドクリツ</t>
    </rPh>
    <rPh sb="21" eb="23">
      <t>サイサン</t>
    </rPh>
    <rPh sb="24" eb="26">
      <t>ウンエイ</t>
    </rPh>
    <rPh sb="33" eb="35">
      <t>リョウキン</t>
    </rPh>
    <rPh sb="35" eb="37">
      <t>カイテイ</t>
    </rPh>
    <rPh sb="37" eb="39">
      <t>イガイ</t>
    </rPh>
    <rPh sb="40" eb="42">
      <t>ザイゲン</t>
    </rPh>
    <rPh sb="43" eb="45">
      <t>カクホ</t>
    </rPh>
    <rPh sb="46" eb="47">
      <t>ムズカ</t>
    </rPh>
    <rPh sb="50" eb="51">
      <t>オモ</t>
    </rPh>
    <rPh sb="57" eb="59">
      <t>ショクイン</t>
    </rPh>
    <rPh sb="62" eb="64">
      <t>ロウスイ</t>
    </rPh>
    <rPh sb="64" eb="66">
      <t>チョウサ</t>
    </rPh>
    <rPh sb="67" eb="69">
      <t>ジッシ</t>
    </rPh>
    <rPh sb="70" eb="72">
      <t>イタク</t>
    </rPh>
    <rPh sb="72" eb="73">
      <t>リョウ</t>
    </rPh>
    <rPh sb="74" eb="76">
      <t>ミナオ</t>
    </rPh>
    <rPh sb="79" eb="81">
      <t>シシュツ</t>
    </rPh>
    <rPh sb="82" eb="84">
      <t>ヨクセイ</t>
    </rPh>
    <rPh sb="85" eb="86">
      <t>ツト</t>
    </rPh>
    <phoneticPr fontId="4"/>
  </si>
  <si>
    <t>　償却対象資産（土地は除く）の減価償却の状況を示す①有形固定資産原価償却率は、63.20％で、昨年より1.36％と減少している。また、法定耐用年数（40年）を経過した管路延長の割合を示す②管路経年化率は58.82％であり、昨年と比べ、0.78％と増加しているが、③管路更新率が、1.59％であり、当町の導水管、送水管、配水本管による基幹管路は、昭和48年から昭和57年度に埋設されており、2020年代前半に法定耐用年数40年が経過しており、道路改良工事に合わせて管路の更新工事を実施している状況です。</t>
    <rPh sb="1" eb="3">
      <t>ショウキャク</t>
    </rPh>
    <rPh sb="3" eb="5">
      <t>タイショウ</t>
    </rPh>
    <rPh sb="5" eb="7">
      <t>シサン</t>
    </rPh>
    <rPh sb="8" eb="10">
      <t>トチ</t>
    </rPh>
    <rPh sb="11" eb="12">
      <t>ノゾ</t>
    </rPh>
    <rPh sb="15" eb="19">
      <t>ゲンカショウキャク</t>
    </rPh>
    <rPh sb="20" eb="22">
      <t>ジョウキョウ</t>
    </rPh>
    <rPh sb="23" eb="24">
      <t>シメ</t>
    </rPh>
    <rPh sb="26" eb="32">
      <t>ユウケイコテイシサン</t>
    </rPh>
    <rPh sb="32" eb="34">
      <t>ゲンカ</t>
    </rPh>
    <rPh sb="34" eb="36">
      <t>ショウキャク</t>
    </rPh>
    <rPh sb="36" eb="37">
      <t>リツ</t>
    </rPh>
    <rPh sb="47" eb="49">
      <t>サクネン</t>
    </rPh>
    <rPh sb="57" eb="59">
      <t>ゲンショウ</t>
    </rPh>
    <rPh sb="67" eb="69">
      <t>ホウテイ</t>
    </rPh>
    <rPh sb="69" eb="71">
      <t>タイヨウ</t>
    </rPh>
    <rPh sb="71" eb="73">
      <t>ネンスウ</t>
    </rPh>
    <rPh sb="76" eb="77">
      <t>ネン</t>
    </rPh>
    <rPh sb="79" eb="81">
      <t>ケイカ</t>
    </rPh>
    <rPh sb="83" eb="87">
      <t>カンロエンチョウ</t>
    </rPh>
    <rPh sb="88" eb="90">
      <t>ワリアイ</t>
    </rPh>
    <rPh sb="91" eb="92">
      <t>シメ</t>
    </rPh>
    <rPh sb="94" eb="96">
      <t>カンロ</t>
    </rPh>
    <rPh sb="96" eb="98">
      <t>ケイネン</t>
    </rPh>
    <rPh sb="98" eb="100">
      <t>カリツ</t>
    </rPh>
    <rPh sb="111" eb="113">
      <t>サクネン</t>
    </rPh>
    <rPh sb="114" eb="115">
      <t>クラ</t>
    </rPh>
    <rPh sb="123" eb="125">
      <t>ゾウカ</t>
    </rPh>
    <rPh sb="132" eb="134">
      <t>カンロ</t>
    </rPh>
    <rPh sb="134" eb="137">
      <t>コウシンリツ</t>
    </rPh>
    <rPh sb="148" eb="150">
      <t>トウチョウ</t>
    </rPh>
    <rPh sb="151" eb="153">
      <t>ドウスイ</t>
    </rPh>
    <rPh sb="153" eb="154">
      <t>カン</t>
    </rPh>
    <rPh sb="155" eb="157">
      <t>ソウスイ</t>
    </rPh>
    <rPh sb="157" eb="158">
      <t>カン</t>
    </rPh>
    <rPh sb="159" eb="161">
      <t>ハイスイ</t>
    </rPh>
    <rPh sb="161" eb="163">
      <t>ホンカン</t>
    </rPh>
    <rPh sb="166" eb="168">
      <t>キカン</t>
    </rPh>
    <rPh sb="168" eb="170">
      <t>カンロ</t>
    </rPh>
    <rPh sb="172" eb="174">
      <t>ショウワ</t>
    </rPh>
    <rPh sb="176" eb="177">
      <t>ネン</t>
    </rPh>
    <rPh sb="179" eb="181">
      <t>ショウワ</t>
    </rPh>
    <rPh sb="183" eb="185">
      <t>ネンド</t>
    </rPh>
    <rPh sb="186" eb="188">
      <t>マイセツ</t>
    </rPh>
    <rPh sb="198" eb="200">
      <t>ネンダイ</t>
    </rPh>
    <rPh sb="200" eb="202">
      <t>ゼンハン</t>
    </rPh>
    <rPh sb="203" eb="205">
      <t>ホウテイ</t>
    </rPh>
    <rPh sb="205" eb="207">
      <t>タイヨウ</t>
    </rPh>
    <rPh sb="207" eb="209">
      <t>ネンスウ</t>
    </rPh>
    <rPh sb="211" eb="212">
      <t>ネン</t>
    </rPh>
    <rPh sb="213" eb="215">
      <t>ケイカ</t>
    </rPh>
    <rPh sb="220" eb="222">
      <t>ドウロ</t>
    </rPh>
    <rPh sb="222" eb="224">
      <t>カイリョウ</t>
    </rPh>
    <rPh sb="224" eb="226">
      <t>コウジ</t>
    </rPh>
    <rPh sb="227" eb="228">
      <t>ア</t>
    </rPh>
    <rPh sb="231" eb="233">
      <t>カンロ</t>
    </rPh>
    <rPh sb="234" eb="236">
      <t>コウシン</t>
    </rPh>
    <rPh sb="236" eb="238">
      <t>コウジ</t>
    </rPh>
    <rPh sb="239" eb="241">
      <t>ジッシ</t>
    </rPh>
    <rPh sb="245" eb="247">
      <t>ジョウキョウ</t>
    </rPh>
    <phoneticPr fontId="4"/>
  </si>
  <si>
    <t>　①経営の健全化を示す経常収支比率は100％を上回っており、昨年度より、16.73％の増となり114.77％である。これは、減価償却費が、前年度より約50％の減となったことが主な要因で、⑤料金水準の妥当性を示す料金回収率は、前年より4.77％と増加し、73.63％となっているが、以前、事業費を給水収益で賄えていない状況で、一般会計等の補助金から繰入れており、当町は水道原水を他町から送水しており、それによる受水費用が大きく占めており、現状、給水収益だけの運営は難しく、他の収入による依存が高くなっている。
今後、現実的で実行できる水道経営戦略に見直し、将来の料金改定も含めた経営改善に努めたい。</t>
    <rPh sb="2" eb="4">
      <t>ケイエイ</t>
    </rPh>
    <rPh sb="5" eb="8">
      <t>ケンゼンカ</t>
    </rPh>
    <rPh sb="9" eb="10">
      <t>シメ</t>
    </rPh>
    <rPh sb="11" eb="13">
      <t>ケイジョウ</t>
    </rPh>
    <rPh sb="13" eb="15">
      <t>シュウシ</t>
    </rPh>
    <rPh sb="15" eb="17">
      <t>ヒリツ</t>
    </rPh>
    <rPh sb="23" eb="25">
      <t>ウワマワ</t>
    </rPh>
    <rPh sb="30" eb="33">
      <t>サクネンド</t>
    </rPh>
    <rPh sb="43" eb="44">
      <t>ゾウ</t>
    </rPh>
    <rPh sb="62" eb="67">
      <t>ゲンカショウキャクヒ</t>
    </rPh>
    <rPh sb="69" eb="72">
      <t>ゼンネンド</t>
    </rPh>
    <rPh sb="74" eb="75">
      <t>ヤク</t>
    </rPh>
    <rPh sb="79" eb="80">
      <t>ゲン</t>
    </rPh>
    <rPh sb="87" eb="88">
      <t>オモ</t>
    </rPh>
    <rPh sb="89" eb="91">
      <t>ヨウイン</t>
    </rPh>
    <rPh sb="94" eb="96">
      <t>リョウキン</t>
    </rPh>
    <rPh sb="96" eb="98">
      <t>スイジュン</t>
    </rPh>
    <rPh sb="99" eb="101">
      <t>ダトウ</t>
    </rPh>
    <rPh sb="101" eb="102">
      <t>セイ</t>
    </rPh>
    <rPh sb="103" eb="104">
      <t>シメ</t>
    </rPh>
    <rPh sb="105" eb="107">
      <t>リョウキン</t>
    </rPh>
    <rPh sb="107" eb="110">
      <t>カイシュウリツ</t>
    </rPh>
    <rPh sb="112" eb="114">
      <t>ゼンネン</t>
    </rPh>
    <rPh sb="122" eb="124">
      <t>ゾウカ</t>
    </rPh>
    <rPh sb="143" eb="146">
      <t>ジギョウヒ</t>
    </rPh>
    <rPh sb="147" eb="149">
      <t>キュウスイ</t>
    </rPh>
    <rPh sb="149" eb="151">
      <t>シュウエキ</t>
    </rPh>
    <rPh sb="152" eb="153">
      <t>マカナ</t>
    </rPh>
    <rPh sb="158" eb="160">
      <t>ジョウキョウ</t>
    </rPh>
    <rPh sb="162" eb="163">
      <t>イチ</t>
    </rPh>
    <rPh sb="166" eb="167">
      <t>トウ</t>
    </rPh>
    <rPh sb="168" eb="171">
      <t>ホジョキン</t>
    </rPh>
    <rPh sb="173" eb="175">
      <t>クリイ</t>
    </rPh>
    <rPh sb="180" eb="182">
      <t>トウチョウ</t>
    </rPh>
    <rPh sb="183" eb="185">
      <t>スイドウ</t>
    </rPh>
    <rPh sb="185" eb="186">
      <t>ハラ</t>
    </rPh>
    <rPh sb="186" eb="187">
      <t>スイ</t>
    </rPh>
    <rPh sb="188" eb="189">
      <t>タ</t>
    </rPh>
    <rPh sb="189" eb="190">
      <t>チョウ</t>
    </rPh>
    <rPh sb="192" eb="194">
      <t>ソウスイ</t>
    </rPh>
    <rPh sb="204" eb="206">
      <t>ジュスイ</t>
    </rPh>
    <rPh sb="206" eb="207">
      <t>ヒ</t>
    </rPh>
    <rPh sb="207" eb="208">
      <t>ヨウ</t>
    </rPh>
    <rPh sb="209" eb="210">
      <t>オオ</t>
    </rPh>
    <rPh sb="212" eb="213">
      <t>シ</t>
    </rPh>
    <rPh sb="218" eb="220">
      <t>ゲンジョウ</t>
    </rPh>
    <rPh sb="221" eb="223">
      <t>キュウスイ</t>
    </rPh>
    <rPh sb="223" eb="225">
      <t>シュウエキ</t>
    </rPh>
    <rPh sb="228" eb="230">
      <t>ウンエイ</t>
    </rPh>
    <rPh sb="231" eb="232">
      <t>ムズカ</t>
    </rPh>
    <rPh sb="235" eb="236">
      <t>ホカ</t>
    </rPh>
    <rPh sb="237" eb="239">
      <t>シュウニュウ</t>
    </rPh>
    <rPh sb="242" eb="244">
      <t>イゾン</t>
    </rPh>
    <rPh sb="245" eb="246">
      <t>タカ</t>
    </rPh>
    <rPh sb="254" eb="256">
      <t>コンゴ</t>
    </rPh>
    <rPh sb="257" eb="260">
      <t>ゲンジツテキ</t>
    </rPh>
    <rPh sb="261" eb="263">
      <t>ジッコウ</t>
    </rPh>
    <rPh sb="266" eb="268">
      <t>スイドウ</t>
    </rPh>
    <rPh sb="268" eb="270">
      <t>ケイエイ</t>
    </rPh>
    <rPh sb="270" eb="272">
      <t>センリャク</t>
    </rPh>
    <rPh sb="273" eb="275">
      <t>ミナオ</t>
    </rPh>
    <rPh sb="277" eb="279">
      <t>ショウライ</t>
    </rPh>
    <rPh sb="280" eb="282">
      <t>リョウキン</t>
    </rPh>
    <rPh sb="282" eb="284">
      <t>カイテイ</t>
    </rPh>
    <rPh sb="285" eb="286">
      <t>フク</t>
    </rPh>
    <rPh sb="288" eb="290">
      <t>ケイエイ</t>
    </rPh>
    <rPh sb="290" eb="292">
      <t>カイゼン</t>
    </rPh>
    <rPh sb="293" eb="2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</si>
</sst>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c:v>
                </c:pt>
                <c:pt idx="1">
                  <c:v>1.03</c:v>
                </c:pt>
                <c:pt idx="2">
                  <c:v>1.17</c:v>
                </c:pt>
                <c:pt idx="3">
                  <c:v>0.65</c:v>
                </c:pt>
                <c:pt idx="4">
                  <c:v>1.59</c:v>
                </c:pt>
              </c:numCache>
            </c:numRef>
          </c:val>
          <c:extLst>
            <c:ext xmlns:c16="http://schemas.microsoft.com/office/drawing/2014/chart" uri="{C3380CC4-5D6E-409C-BE32-E72D297353CC}">
              <c16:uniqueId val="{00000000-8720-4D6E-B48E-7BF497A1D5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720-4D6E-B48E-7BF497A1D5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73.099999999999994</c:v>
                </c:pt>
                <c:pt idx="1">
                  <c:v>73.87</c:v>
                </c:pt>
                <c:pt idx="2">
                  <c:v>71.83</c:v>
                </c:pt>
                <c:pt idx="3">
                  <c:v>73.25</c:v>
                </c:pt>
                <c:pt idx="4">
                  <c:v>73.17</c:v>
                </c:pt>
              </c:numCache>
            </c:numRef>
          </c:val>
          <c:extLst>
            <c:ext xmlns:c16="http://schemas.microsoft.com/office/drawing/2014/chart" uri="{C3380CC4-5D6E-409C-BE32-E72D297353CC}">
              <c16:uniqueId val="{00000000-C498-498B-BA9A-12FB9B7EB8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C498-498B-BA9A-12FB9B7EB8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84.24</c:v>
                </c:pt>
                <c:pt idx="1">
                  <c:v>82.36</c:v>
                </c:pt>
                <c:pt idx="2">
                  <c:v>86.33</c:v>
                </c:pt>
                <c:pt idx="3">
                  <c:v>82.99</c:v>
                </c:pt>
                <c:pt idx="4">
                  <c:v>85.19</c:v>
                </c:pt>
              </c:numCache>
            </c:numRef>
          </c:val>
          <c:extLst>
            <c:ext xmlns:c16="http://schemas.microsoft.com/office/drawing/2014/chart" uri="{C3380CC4-5D6E-409C-BE32-E72D297353CC}">
              <c16:uniqueId val="{00000000-4E1F-41E0-9E8C-DFE91AC909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4E1F-41E0-9E8C-DFE91AC909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93.32</c:v>
                </c:pt>
                <c:pt idx="1">
                  <c:v>91.1</c:v>
                </c:pt>
                <c:pt idx="2">
                  <c:v>90.2</c:v>
                </c:pt>
                <c:pt idx="3">
                  <c:v>98.04</c:v>
                </c:pt>
                <c:pt idx="4">
                  <c:v>114.77</c:v>
                </c:pt>
              </c:numCache>
            </c:numRef>
          </c:val>
          <c:extLst>
            <c:ext xmlns:c16="http://schemas.microsoft.com/office/drawing/2014/chart" uri="{C3380CC4-5D6E-409C-BE32-E72D297353CC}">
              <c16:uniqueId val="{00000000-E8C6-4949-ADB2-C4809F4B86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E8C6-4949-ADB2-C4809F4B86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60.03</c:v>
                </c:pt>
                <c:pt idx="1">
                  <c:v>60.02</c:v>
                </c:pt>
                <c:pt idx="2">
                  <c:v>63.43</c:v>
                </c:pt>
                <c:pt idx="3">
                  <c:v>64.56</c:v>
                </c:pt>
                <c:pt idx="4">
                  <c:v>63.2</c:v>
                </c:pt>
              </c:numCache>
            </c:numRef>
          </c:val>
          <c:extLst>
            <c:ext xmlns:c16="http://schemas.microsoft.com/office/drawing/2014/chart" uri="{C3380CC4-5D6E-409C-BE32-E72D297353CC}">
              <c16:uniqueId val="{00000000-F101-4F2D-86FF-060789A9E0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101-4F2D-86FF-060789A9E0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19.96</c:v>
                </c:pt>
                <c:pt idx="1">
                  <c:v>30.35</c:v>
                </c:pt>
                <c:pt idx="2">
                  <c:v>41.52</c:v>
                </c:pt>
                <c:pt idx="3">
                  <c:v>58.04</c:v>
                </c:pt>
                <c:pt idx="4">
                  <c:v>58.82</c:v>
                </c:pt>
              </c:numCache>
            </c:numRef>
          </c:val>
          <c:extLst>
            <c:ext xmlns:c16="http://schemas.microsoft.com/office/drawing/2014/chart" uri="{C3380CC4-5D6E-409C-BE32-E72D297353CC}">
              <c16:uniqueId val="{00000000-5DFB-4AAC-9980-4ED8BCB87B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5DFB-4AAC-9980-4ED8BCB87B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0.92</c:v>
                </c:pt>
                <c:pt idx="3" formatCode="#,##0.00;&quot;△&quot;#,##0.00;&quot;-&quot;">
                  <c:v>3.99</c:v>
                </c:pt>
                <c:pt idx="4">
                  <c:v>0</c:v>
                </c:pt>
              </c:numCache>
            </c:numRef>
          </c:val>
          <c:extLst>
            <c:ext xmlns:c16="http://schemas.microsoft.com/office/drawing/2014/chart" uri="{C3380CC4-5D6E-409C-BE32-E72D297353CC}">
              <c16:uniqueId val="{00000000-2193-4426-8C36-9EE3CCE4C5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2193-4426-8C36-9EE3CCE4C5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352.88</c:v>
                </c:pt>
                <c:pt idx="1">
                  <c:v>350.41</c:v>
                </c:pt>
                <c:pt idx="2">
                  <c:v>365.27</c:v>
                </c:pt>
                <c:pt idx="3">
                  <c:v>303.12</c:v>
                </c:pt>
                <c:pt idx="4">
                  <c:v>255.1</c:v>
                </c:pt>
              </c:numCache>
            </c:numRef>
          </c:val>
          <c:extLst>
            <c:ext xmlns:c16="http://schemas.microsoft.com/office/drawing/2014/chart" uri="{C3380CC4-5D6E-409C-BE32-E72D297353CC}">
              <c16:uniqueId val="{00000000-9EE9-44C7-8253-1884F7380F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EE9-44C7-8253-1884F7380F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435.29</c:v>
                </c:pt>
                <c:pt idx="1">
                  <c:v>439.66</c:v>
                </c:pt>
                <c:pt idx="2">
                  <c:v>479.42</c:v>
                </c:pt>
                <c:pt idx="3">
                  <c:v>557.16999999999996</c:v>
                </c:pt>
                <c:pt idx="4">
                  <c:v>673.57</c:v>
                </c:pt>
              </c:numCache>
            </c:numRef>
          </c:val>
          <c:extLst>
            <c:ext xmlns:c16="http://schemas.microsoft.com/office/drawing/2014/chart" uri="{C3380CC4-5D6E-409C-BE32-E72D297353CC}">
              <c16:uniqueId val="{00000000-9D04-44B8-A767-E377C7F1AB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D04-44B8-A767-E377C7F1AB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85.85</c:v>
                </c:pt>
                <c:pt idx="1">
                  <c:v>83.02</c:v>
                </c:pt>
                <c:pt idx="2">
                  <c:v>77.08</c:v>
                </c:pt>
                <c:pt idx="3">
                  <c:v>68.86</c:v>
                </c:pt>
                <c:pt idx="4">
                  <c:v>73.63</c:v>
                </c:pt>
              </c:numCache>
            </c:numRef>
          </c:val>
          <c:extLst>
            <c:ext xmlns:c16="http://schemas.microsoft.com/office/drawing/2014/chart" uri="{C3380CC4-5D6E-409C-BE32-E72D297353CC}">
              <c16:uniqueId val="{00000000-CBAB-48ED-B5EA-102A136B3D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CBAB-48ED-B5EA-102A136B3D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261.42</c:v>
                </c:pt>
                <c:pt idx="1">
                  <c:v>268.45999999999998</c:v>
                </c:pt>
                <c:pt idx="2">
                  <c:v>271.66000000000003</c:v>
                </c:pt>
                <c:pt idx="3">
                  <c:v>270.12</c:v>
                </c:pt>
                <c:pt idx="4">
                  <c:v>222.88</c:v>
                </c:pt>
              </c:numCache>
            </c:numRef>
          </c:val>
          <c:extLst>
            <c:ext xmlns:c16="http://schemas.microsoft.com/office/drawing/2014/chart" uri="{C3380CC4-5D6E-409C-BE32-E72D297353CC}">
              <c16:uniqueId val="{00000000-075E-4722-BF4D-8D053200D5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75E-4722-BF4D-8D053200D5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日高町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7959</v>
      </c>
      <c r="AM8" s="58"/>
      <c r="AN8" s="58"/>
      <c r="AO8" s="58"/>
      <c r="AP8" s="58"/>
      <c r="AQ8" s="58"/>
      <c r="AR8" s="58"/>
      <c r="AS8" s="58"/>
      <c r="AT8" s="55">
        <f>データ!$S$6</f>
        <v>46.21</v>
      </c>
      <c r="AU8" s="56"/>
      <c r="AV8" s="56"/>
      <c r="AW8" s="56"/>
      <c r="AX8" s="56"/>
      <c r="AY8" s="56"/>
      <c r="AZ8" s="56"/>
      <c r="BA8" s="56"/>
      <c r="BB8" s="45">
        <f>データ!$T$6</f>
        <v>172.24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51.17</v>
      </c>
      <c r="J10" s="56"/>
      <c r="K10" s="56"/>
      <c r="L10" s="56"/>
      <c r="M10" s="56"/>
      <c r="N10" s="56"/>
      <c r="O10" s="57"/>
      <c r="P10" s="45">
        <f>データ!$P$6</f>
        <v>99.85</v>
      </c>
      <c r="Q10" s="45"/>
      <c r="R10" s="45"/>
      <c r="S10" s="45"/>
      <c r="T10" s="45"/>
      <c r="U10" s="45"/>
      <c r="V10" s="45"/>
      <c r="W10" s="58">
        <f>データ!$Q$6</f>
        <v>3702</v>
      </c>
      <c r="X10" s="58"/>
      <c r="Y10" s="58"/>
      <c r="Z10" s="58"/>
      <c r="AA10" s="58"/>
      <c r="AB10" s="58"/>
      <c r="AC10" s="58"/>
      <c r="AD10" s="2"/>
      <c r="AE10" s="2"/>
      <c r="AF10" s="2"/>
      <c r="AG10" s="2"/>
      <c r="AH10" s="2"/>
      <c r="AI10" s="2"/>
      <c r="AJ10" s="2"/>
      <c r="AK10" s="2"/>
      <c r="AL10" s="58">
        <f>データ!$U$6</f>
        <v>7940</v>
      </c>
      <c r="AM10" s="58"/>
      <c r="AN10" s="58"/>
      <c r="AO10" s="58"/>
      <c r="AP10" s="58"/>
      <c r="AQ10" s="58"/>
      <c r="AR10" s="58"/>
      <c r="AS10" s="58"/>
      <c r="AT10" s="55">
        <f>データ!$V$6</f>
        <v>46.19</v>
      </c>
      <c r="AU10" s="56"/>
      <c r="AV10" s="56"/>
      <c r="AW10" s="56"/>
      <c r="AX10" s="56"/>
      <c r="AY10" s="56"/>
      <c r="AZ10" s="56"/>
      <c r="BA10" s="56"/>
      <c r="BB10" s="45">
        <f>データ!$W$6</f>
        <v>171.9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HYGCNQdnMDFadTEs4n0ssyWyGiWN7GcvCahd3PjI7t81RoISuCpdqyQJD2l9j8zwA31YGiMo2EAaB05QjIiyQ==" saltValue="GOyD4+SwegbSxbrPiXyE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303828</v>
      </c>
      <c r="D6" s="20">
        <f t="shared" si="3"/>
        <v>46</v>
      </c>
      <c r="E6" s="20">
        <f t="shared" si="3"/>
        <v>1</v>
      </c>
      <c r="F6" s="20">
        <f t="shared" si="3"/>
        <v>0</v>
      </c>
      <c r="G6" s="20">
        <f t="shared" si="3"/>
        <v>1</v>
      </c>
      <c r="H6" s="20" t="str">
        <f t="shared" si="3"/>
        <v>和歌山県　日高町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51.17</v>
      </c>
      <c r="P6" s="21">
        <f t="shared" si="3"/>
        <v>99.85</v>
      </c>
      <c r="Q6" s="21">
        <f t="shared" si="3"/>
        <v>3702</v>
      </c>
      <c r="R6" s="21">
        <f t="shared" si="3"/>
        <v>7959</v>
      </c>
      <c r="S6" s="21">
        <f t="shared" si="3"/>
        <v>46.21</v>
      </c>
      <c r="T6" s="21">
        <f t="shared" si="3"/>
        <v>172.24</v>
      </c>
      <c r="U6" s="21">
        <f t="shared" si="3"/>
        <v>7940</v>
      </c>
      <c r="V6" s="21">
        <f t="shared" si="3"/>
        <v>46.19</v>
      </c>
      <c r="W6" s="21">
        <f t="shared" si="3"/>
        <v>171.9</v>
      </c>
      <c r="X6" s="22">
        <f>IF(X7="",NA(),X7)</f>
        <v>93.32</v>
      </c>
      <c r="Y6" s="22">
        <f t="shared" ref="Y6:AG6" si="4">IF(Y7="",NA(),Y7)</f>
        <v>91.1</v>
      </c>
      <c r="Z6" s="22">
        <f t="shared" si="4"/>
        <v>90.2</v>
      </c>
      <c r="AA6" s="22">
        <f t="shared" si="4"/>
        <v>98.04</v>
      </c>
      <c r="AB6" s="22">
        <f t="shared" si="4"/>
        <v>114.77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2">
        <f t="shared" si="5"/>
        <v>0.92</v>
      </c>
      <c r="AL6" s="22">
        <f t="shared" si="5"/>
        <v>3.99</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352.88</v>
      </c>
      <c r="AU6" s="22">
        <f t="shared" ref="AU6:BC6" si="6">IF(AU7="",NA(),AU7)</f>
        <v>350.41</v>
      </c>
      <c r="AV6" s="22">
        <f t="shared" si="6"/>
        <v>365.27</v>
      </c>
      <c r="AW6" s="22">
        <f t="shared" si="6"/>
        <v>303.12</v>
      </c>
      <c r="AX6" s="22">
        <f t="shared" si="6"/>
        <v>255.1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435.29</v>
      </c>
      <c r="BF6" s="22">
        <f t="shared" ref="BF6:BN6" si="7">IF(BF7="",NA(),BF7)</f>
        <v>439.66</v>
      </c>
      <c r="BG6" s="22">
        <f t="shared" si="7"/>
        <v>479.42</v>
      </c>
      <c r="BH6" s="22">
        <f t="shared" si="7"/>
        <v>557.16999999999996</v>
      </c>
      <c r="BI6" s="22">
        <f t="shared" si="7"/>
        <v>673.57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85.85</v>
      </c>
      <c r="BQ6" s="22">
        <f t="shared" ref="BQ6:BY6" si="8">IF(BQ7="",NA(),BQ7)</f>
        <v>83.02</v>
      </c>
      <c r="BR6" s="22">
        <f t="shared" si="8"/>
        <v>77.08</v>
      </c>
      <c r="BS6" s="22">
        <f t="shared" si="8"/>
        <v>68.86</v>
      </c>
      <c r="BT6" s="22">
        <f t="shared" si="8"/>
        <v>73.63</v>
      </c>
      <c r="BU6" s="22">
        <f t="shared" si="8"/>
        <v>84.77</v>
      </c>
      <c r="BV6" s="22">
        <f t="shared" si="8"/>
        <v>87.11</v>
      </c>
      <c r="BW6" s="22">
        <f t="shared" si="8"/>
        <v>82.78</v>
      </c>
      <c r="BX6" s="22">
        <f t="shared" si="8"/>
        <v>84.82</v>
      </c>
      <c r="BY6" s="22">
        <f t="shared" si="8"/>
        <v>82.29</v>
      </c>
      <c r="BZ6" s="21" t="str">
        <f>IF(BZ7="","",IF(BZ7="-","【-】","【"&amp;SUBSTITUTE(TEXT(BZ7,"#,##0.00"),"-","△")&amp;"】"))</f>
        <v>【97.47】</v>
      </c>
      <c r="CA6" s="22">
        <f>IF(CA7="",NA(),CA7)</f>
        <v>261.42</v>
      </c>
      <c r="CB6" s="22">
        <f t="shared" ref="CB6:CJ6" si="9">IF(CB7="",NA(),CB7)</f>
        <v>268.45999999999998</v>
      </c>
      <c r="CC6" s="22">
        <f t="shared" si="9"/>
        <v>271.66000000000003</v>
      </c>
      <c r="CD6" s="22">
        <f t="shared" si="9"/>
        <v>270.12</v>
      </c>
      <c r="CE6" s="22">
        <f t="shared" si="9"/>
        <v>222.88</v>
      </c>
      <c r="CF6" s="22">
        <f t="shared" si="9"/>
        <v>227.27</v>
      </c>
      <c r="CG6" s="22">
        <f t="shared" si="9"/>
        <v>223.98</v>
      </c>
      <c r="CH6" s="22">
        <f t="shared" si="9"/>
        <v>225.09</v>
      </c>
      <c r="CI6" s="22">
        <f t="shared" si="9"/>
        <v>224.82</v>
      </c>
      <c r="CJ6" s="22">
        <f t="shared" si="9"/>
        <v>230.85</v>
      </c>
      <c r="CK6" s="21" t="str">
        <f>IF(CK7="","",IF(CK7="-","【-】","【"&amp;SUBSTITUTE(TEXT(CK7,"#,##0.00"),"-","△")&amp;"】"))</f>
        <v>【174.75】</v>
      </c>
      <c r="CL6" s="22">
        <f>IF(CL7="",NA(),CL7)</f>
        <v>73.099999999999994</v>
      </c>
      <c r="CM6" s="22">
        <f t="shared" ref="CM6:CU6" si="10">IF(CM7="",NA(),CM7)</f>
        <v>73.87</v>
      </c>
      <c r="CN6" s="22">
        <f t="shared" si="10"/>
        <v>71.83</v>
      </c>
      <c r="CO6" s="22">
        <f t="shared" si="10"/>
        <v>73.25</v>
      </c>
      <c r="CP6" s="22">
        <f t="shared" si="10"/>
        <v>73.17</v>
      </c>
      <c r="CQ6" s="22">
        <f t="shared" si="10"/>
        <v>50.29</v>
      </c>
      <c r="CR6" s="22">
        <f t="shared" si="10"/>
        <v>49.64</v>
      </c>
      <c r="CS6" s="22">
        <f t="shared" si="10"/>
        <v>49.38</v>
      </c>
      <c r="CT6" s="22">
        <f t="shared" si="10"/>
        <v>50.09</v>
      </c>
      <c r="CU6" s="22">
        <f t="shared" si="10"/>
        <v>50.1</v>
      </c>
      <c r="CV6" s="21" t="str">
        <f>IF(CV7="","",IF(CV7="-","【-】","【"&amp;SUBSTITUTE(TEXT(CV7,"#,##0.00"),"-","△")&amp;"】"))</f>
        <v>【59.97】</v>
      </c>
      <c r="CW6" s="22">
        <f>IF(CW7="",NA(),CW7)</f>
        <v>84.24</v>
      </c>
      <c r="CX6" s="22">
        <f t="shared" ref="CX6:DF6" si="11">IF(CX7="",NA(),CX7)</f>
        <v>82.36</v>
      </c>
      <c r="CY6" s="22">
        <f t="shared" si="11"/>
        <v>86.33</v>
      </c>
      <c r="CZ6" s="22">
        <f t="shared" si="11"/>
        <v>82.99</v>
      </c>
      <c r="DA6" s="22">
        <f t="shared" si="11"/>
        <v>85.19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60.03</v>
      </c>
      <c r="DI6" s="22">
        <f t="shared" ref="DI6:DQ6" si="12">IF(DI7="",NA(),DI7)</f>
        <v>60.02</v>
      </c>
      <c r="DJ6" s="22">
        <f t="shared" si="12"/>
        <v>63.43</v>
      </c>
      <c r="DK6" s="22">
        <f t="shared" si="12"/>
        <v>64.56</v>
      </c>
      <c r="DL6" s="22">
        <f t="shared" si="12"/>
        <v>63.2</v>
      </c>
      <c r="DM6" s="22">
        <f t="shared" si="12"/>
        <v>45.85</v>
      </c>
      <c r="DN6" s="22">
        <f t="shared" si="12"/>
        <v>47.31</v>
      </c>
      <c r="DO6" s="22">
        <f t="shared" si="12"/>
        <v>47.5</v>
      </c>
      <c r="DP6" s="22">
        <f t="shared" si="12"/>
        <v>48.41</v>
      </c>
      <c r="DQ6" s="22">
        <f t="shared" si="12"/>
        <v>50.02</v>
      </c>
      <c r="DR6" s="21" t="str">
        <f>IF(DR7="","",IF(DR7="-","【-】","【"&amp;SUBSTITUTE(TEXT(DR7,"#,##0.00"),"-","△")&amp;"】"))</f>
        <v>【51.51】</v>
      </c>
      <c r="DS6" s="22">
        <f>IF(DS7="",NA(),DS7)</f>
        <v>19.96</v>
      </c>
      <c r="DT6" s="22">
        <f t="shared" ref="DT6:EB6" si="13">IF(DT7="",NA(),DT7)</f>
        <v>30.35</v>
      </c>
      <c r="DU6" s="22">
        <f t="shared" si="13"/>
        <v>41.52</v>
      </c>
      <c r="DV6" s="22">
        <f t="shared" si="13"/>
        <v>58.04</v>
      </c>
      <c r="DW6" s="22">
        <f t="shared" si="13"/>
        <v>58.82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v>
      </c>
      <c r="EE6" s="22">
        <f t="shared" ref="EE6:EM6" si="14">IF(EE7="",NA(),EE7)</f>
        <v>1.03</v>
      </c>
      <c r="EF6" s="22">
        <f t="shared" si="14"/>
        <v>1.17</v>
      </c>
      <c r="EG6" s="22">
        <f t="shared" si="14"/>
        <v>0.65</v>
      </c>
      <c r="EH6" s="22">
        <f t="shared" si="14"/>
        <v>1.59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303828</v>
      </c>
      <c r="D7" s="24">
        <v>46</v>
      </c>
      <c r="E7" s="24">
        <v>1</v>
      </c>
      <c r="F7" s="24">
        <v>0</v>
      </c>
      <c r="G7" s="24">
        <v>1</v>
      </c>
      <c r="H7" s="24" t="s">
        <v>93</v>
      </c>
      <c r="I7" s="24" t="s">
        <v>94</v>
      </c>
      <c r="J7" s="24" t="s">
        <v>95</v>
      </c>
      <c r="K7" s="24" t="s">
        <v>96</v>
      </c>
      <c r="L7" s="24" t="s">
        <v>97</v>
      </c>
      <c r="M7" s="24" t="s">
        <v>98</v>
      </c>
      <c r="N7" s="25" t="s">
        <v>99</v>
      </c>
      <c r="O7" s="25">
        <v>51.17</v>
      </c>
      <c r="P7" s="25">
        <v>99.85</v>
      </c>
      <c r="Q7" s="25">
        <v>3702</v>
      </c>
      <c r="R7" s="25">
        <v>7959</v>
      </c>
      <c r="S7" s="25">
        <v>46.21</v>
      </c>
      <c r="T7" s="25">
        <v>172.24</v>
      </c>
      <c r="U7" s="25">
        <v>7940</v>
      </c>
      <c r="V7" s="25">
        <v>46.19</v>
      </c>
      <c r="W7" s="25">
        <v>171.9</v>
      </c>
      <c r="X7" s="25">
        <v>93.32</v>
      </c>
      <c r="Y7" s="25">
        <v>91.1</v>
      </c>
      <c r="Z7" s="25">
        <v>90.2</v>
      </c>
      <c r="AA7" s="25">
        <v>98.04</v>
      </c>
      <c r="AB7" s="25">
        <v>114.77</v>
      </c>
      <c r="AC7" s="25">
        <v>103.81</v>
      </c>
      <c r="AD7" s="25">
        <v>104.35</v>
      </c>
      <c r="AE7" s="25">
        <v>105.34</v>
      </c>
      <c r="AF7" s="25">
        <v>105.77</v>
      </c>
      <c r="AG7" s="25">
        <v>104.82</v>
      </c>
      <c r="AH7" s="25">
        <v>108.7</v>
      </c>
      <c r="AI7" s="25">
        <v>0</v>
      </c>
      <c r="AJ7" s="25">
        <v>0</v>
      </c>
      <c r="AK7" s="25">
        <v>0.92</v>
      </c>
      <c r="AL7" s="25">
        <v>3.99</v>
      </c>
      <c r="AM7" s="25">
        <v>0</v>
      </c>
      <c r="AN7" s="25">
        <v>25.66</v>
      </c>
      <c r="AO7" s="25">
        <v>21.69</v>
      </c>
      <c r="AP7" s="25">
        <v>24.04</v>
      </c>
      <c r="AQ7" s="25">
        <v>28.03</v>
      </c>
      <c r="AR7" s="25">
        <v>26.73</v>
      </c>
      <c r="AS7" s="25">
        <v>1.34</v>
      </c>
      <c r="AT7" s="25">
        <v>352.88</v>
      </c>
      <c r="AU7" s="25">
        <v>350.41</v>
      </c>
      <c r="AV7" s="25">
        <v>365.27</v>
      </c>
      <c r="AW7" s="25">
        <v>303.12</v>
      </c>
      <c r="AX7" s="25">
        <v>255.1</v>
      </c>
      <c r="AY7" s="25">
        <v>300.14</v>
      </c>
      <c r="AZ7" s="25">
        <v>301.04000000000002</v>
      </c>
      <c r="BA7" s="25">
        <v>305.08</v>
      </c>
      <c r="BB7" s="25">
        <v>305.33999999999997</v>
      </c>
      <c r="BC7" s="25">
        <v>310.01</v>
      </c>
      <c r="BD7" s="25">
        <v>252.29</v>
      </c>
      <c r="BE7" s="25">
        <v>435.29</v>
      </c>
      <c r="BF7" s="25">
        <v>439.66</v>
      </c>
      <c r="BG7" s="25">
        <v>479.42</v>
      </c>
      <c r="BH7" s="25">
        <v>557.16999999999996</v>
      </c>
      <c r="BI7" s="25">
        <v>673.57</v>
      </c>
      <c r="BJ7" s="25">
        <v>566.65</v>
      </c>
      <c r="BK7" s="25">
        <v>551.62</v>
      </c>
      <c r="BL7" s="25">
        <v>585.59</v>
      </c>
      <c r="BM7" s="25">
        <v>561.34</v>
      </c>
      <c r="BN7" s="25">
        <v>538.33000000000004</v>
      </c>
      <c r="BO7" s="25">
        <v>268.07</v>
      </c>
      <c r="BP7" s="25">
        <v>85.85</v>
      </c>
      <c r="BQ7" s="25">
        <v>83.02</v>
      </c>
      <c r="BR7" s="25">
        <v>77.08</v>
      </c>
      <c r="BS7" s="25">
        <v>68.86</v>
      </c>
      <c r="BT7" s="25">
        <v>73.63</v>
      </c>
      <c r="BU7" s="25">
        <v>84.77</v>
      </c>
      <c r="BV7" s="25">
        <v>87.11</v>
      </c>
      <c r="BW7" s="25">
        <v>82.78</v>
      </c>
      <c r="BX7" s="25">
        <v>84.82</v>
      </c>
      <c r="BY7" s="25">
        <v>82.29</v>
      </c>
      <c r="BZ7" s="25">
        <v>97.47</v>
      </c>
      <c r="CA7" s="25">
        <v>261.42</v>
      </c>
      <c r="CB7" s="25">
        <v>268.45999999999998</v>
      </c>
      <c r="CC7" s="25">
        <v>271.66000000000003</v>
      </c>
      <c r="CD7" s="25">
        <v>270.12</v>
      </c>
      <c r="CE7" s="25">
        <v>222.88</v>
      </c>
      <c r="CF7" s="25">
        <v>227.27</v>
      </c>
      <c r="CG7" s="25">
        <v>223.98</v>
      </c>
      <c r="CH7" s="25">
        <v>225.09</v>
      </c>
      <c r="CI7" s="25">
        <v>224.82</v>
      </c>
      <c r="CJ7" s="25">
        <v>230.85</v>
      </c>
      <c r="CK7" s="25">
        <v>174.75</v>
      </c>
      <c r="CL7" s="25">
        <v>73.099999999999994</v>
      </c>
      <c r="CM7" s="25">
        <v>73.87</v>
      </c>
      <c r="CN7" s="25">
        <v>71.83</v>
      </c>
      <c r="CO7" s="25">
        <v>73.25</v>
      </c>
      <c r="CP7" s="25">
        <v>73.17</v>
      </c>
      <c r="CQ7" s="25">
        <v>50.29</v>
      </c>
      <c r="CR7" s="25">
        <v>49.64</v>
      </c>
      <c r="CS7" s="25">
        <v>49.38</v>
      </c>
      <c r="CT7" s="25">
        <v>50.09</v>
      </c>
      <c r="CU7" s="25">
        <v>50.1</v>
      </c>
      <c r="CV7" s="25">
        <v>59.97</v>
      </c>
      <c r="CW7" s="25">
        <v>84.24</v>
      </c>
      <c r="CX7" s="25">
        <v>82.36</v>
      </c>
      <c r="CY7" s="25">
        <v>86.33</v>
      </c>
      <c r="CZ7" s="25">
        <v>82.99</v>
      </c>
      <c r="DA7" s="25">
        <v>85.19</v>
      </c>
      <c r="DB7" s="25">
        <v>77.73</v>
      </c>
      <c r="DC7" s="25">
        <v>78.09</v>
      </c>
      <c r="DD7" s="25">
        <v>78.010000000000005</v>
      </c>
      <c r="DE7" s="25">
        <v>77.599999999999994</v>
      </c>
      <c r="DF7" s="25">
        <v>77.3</v>
      </c>
      <c r="DG7" s="25">
        <v>89.76</v>
      </c>
      <c r="DH7" s="25">
        <v>60.03</v>
      </c>
      <c r="DI7" s="25">
        <v>60.02</v>
      </c>
      <c r="DJ7" s="25">
        <v>63.43</v>
      </c>
      <c r="DK7" s="25">
        <v>64.56</v>
      </c>
      <c r="DL7" s="25">
        <v>63.2</v>
      </c>
      <c r="DM7" s="25">
        <v>45.85</v>
      </c>
      <c r="DN7" s="25">
        <v>47.31</v>
      </c>
      <c r="DO7" s="25">
        <v>47.5</v>
      </c>
      <c r="DP7" s="25">
        <v>48.41</v>
      </c>
      <c r="DQ7" s="25">
        <v>50.02</v>
      </c>
      <c r="DR7" s="25">
        <v>51.51</v>
      </c>
      <c r="DS7" s="25">
        <v>19.96</v>
      </c>
      <c r="DT7" s="25">
        <v>30.35</v>
      </c>
      <c r="DU7" s="25">
        <v>41.52</v>
      </c>
      <c r="DV7" s="25">
        <v>58.04</v>
      </c>
      <c r="DW7" s="25">
        <v>58.82</v>
      </c>
      <c r="DX7" s="25">
        <v>14.13</v>
      </c>
      <c r="DY7" s="25">
        <v>16.77</v>
      </c>
      <c r="DZ7" s="25">
        <v>17.399999999999999</v>
      </c>
      <c r="EA7" s="25">
        <v>18.64</v>
      </c>
      <c r="EB7" s="25">
        <v>19.510000000000002</v>
      </c>
      <c r="EC7" s="25">
        <v>23.75</v>
      </c>
      <c r="ED7" s="25">
        <v>0.2</v>
      </c>
      <c r="EE7" s="25">
        <v>1.03</v>
      </c>
      <c r="EF7" s="25">
        <v>1.17</v>
      </c>
      <c r="EG7" s="25">
        <v>0.65</v>
      </c>
      <c r="EH7" s="25">
        <v>1.59</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2024-01-31T10:14:22Z</cp:lastPrinted>
  <dcterms:created xsi:type="dcterms:W3CDTF">2023-12-05T00:58:24Z</dcterms:created>
  <dcterms:modified xsi:type="dcterms:W3CDTF">2024-01-31T10:58:32Z</dcterms:modified>
  <cp:category/>
</cp:coreProperties>
</file>